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fileSharing readOnlyRecommended="1"/>
  <workbookPr/>
  <mc:AlternateContent xmlns:mc="http://schemas.openxmlformats.org/markup-compatibility/2006">
    <mc:Choice Requires="x15">
      <x15ac:absPath xmlns:x15ac="http://schemas.microsoft.com/office/spreadsheetml/2010/11/ac" url="C:\Users\wbnugent\Documents\ANR\"/>
    </mc:Choice>
  </mc:AlternateContent>
  <xr:revisionPtr revIDLastSave="0" documentId="8_{B7139CC4-0765-4FA0-88DB-83811A0E5851}" xr6:coauthVersionLast="44" xr6:coauthVersionMax="44" xr10:uidLastSave="{00000000-0000-0000-0000-000000000000}"/>
  <bookViews>
    <workbookView xWindow="28680" yWindow="-120" windowWidth="29040" windowHeight="15840" xr2:uid="{00000000-000D-0000-FFFF-FFFF00000000}"/>
  </bookViews>
  <sheets>
    <sheet name="Ag Limestone Value Calculator" sheetId="5" r:id="rId1"/>
  </sheets>
  <definedNames>
    <definedName name="_xlnm.Print_Area" localSheetId="0">'Ag Limestone Value Calculator'!$A$1:$D$25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9" i="5" l="1"/>
  <c r="D20" i="5"/>
  <c r="C19" i="5"/>
  <c r="C20" i="5"/>
  <c r="B19" i="5"/>
  <c r="B20" i="5"/>
  <c r="D12" i="5"/>
  <c r="D13" i="5" s="1"/>
  <c r="C12" i="5"/>
  <c r="C13" i="5" s="1"/>
  <c r="B12" i="5"/>
  <c r="B13" i="5" s="1"/>
  <c r="B21" i="5" l="1"/>
  <c r="B22" i="5" s="1"/>
  <c r="B23" i="5" s="1"/>
  <c r="B24" i="5" s="1"/>
  <c r="D21" i="5"/>
  <c r="D22" i="5" s="1"/>
  <c r="D23" i="5" s="1"/>
  <c r="D24" i="5" s="1"/>
  <c r="C21" i="5"/>
  <c r="C22" i="5" s="1"/>
  <c r="C23" i="5" s="1"/>
  <c r="C24"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Edward Rayburn</author>
    <author>Ed Rayburn</author>
  </authors>
  <commentList>
    <comment ref="A1" authorId="0" shapeId="0" xr:uid="{00000000-0006-0000-0000-000001000000}">
      <text>
        <r>
          <rPr>
            <b/>
            <sz val="9"/>
            <color indexed="81"/>
            <rFont val="Tahoma"/>
            <family val="2"/>
          </rPr>
          <t>Questions can be addressed to
Ed Rayburn
WVU Extension Specialist
304-293-2654
ed.rayburn@mail.wvu.edu</t>
        </r>
      </text>
    </comment>
    <comment ref="A9" authorId="1" shapeId="0" xr:uid="{00000000-0006-0000-0000-000002000000}">
      <text>
        <r>
          <rPr>
            <b/>
            <sz val="8"/>
            <color indexed="81"/>
            <rFont val="Tahoma"/>
            <family val="2"/>
          </rPr>
          <t>For a valid price comparison all prices need to include the cost to deliver and spread the lime on the field. This should include trucking to the farm and spreading costs; either custom spreading cost or on-farm  tractor, labor, and spreader costs.</t>
        </r>
      </text>
    </comment>
    <comment ref="A10" authorId="1" shapeId="0" xr:uid="{00000000-0006-0000-0000-000003000000}">
      <text>
        <r>
          <rPr>
            <b/>
            <sz val="8"/>
            <color indexed="81"/>
            <rFont val="Tahoma"/>
            <family val="2"/>
          </rPr>
          <t>This value is on the label that comes with the lime.</t>
        </r>
      </text>
    </comment>
    <comment ref="A14" authorId="1" shapeId="0" xr:uid="{00000000-0006-0000-0000-000004000000}">
      <text>
        <r>
          <rPr>
            <b/>
            <sz val="8"/>
            <color indexed="81"/>
            <rFont val="Tahoma"/>
            <family val="2"/>
          </rPr>
          <t>These values are available on the label that comes with the lime.</t>
        </r>
      </text>
    </comment>
  </commentList>
</comments>
</file>

<file path=xl/sharedStrings.xml><?xml version="1.0" encoding="utf-8"?>
<sst xmlns="http://schemas.openxmlformats.org/spreadsheetml/2006/main" count="27" uniqueCount="27">
  <si>
    <t>ENV</t>
  </si>
  <si>
    <t>Tons of lime needed based on ENV</t>
  </si>
  <si>
    <t>Adjustment for sieve size classes</t>
  </si>
  <si>
    <t>Calcium Lime 1</t>
  </si>
  <si>
    <t>Calcium Lime 2</t>
  </si>
  <si>
    <t>&gt;60       100%</t>
  </si>
  <si>
    <t>20-60     50%</t>
  </si>
  <si>
    <t>Lime effectiveness based on fineness</t>
  </si>
  <si>
    <t>Cost/acre based on ENV</t>
  </si>
  <si>
    <t>Cost/acre based on CCE</t>
  </si>
  <si>
    <t>Total lime effectiveness</t>
  </si>
  <si>
    <t xml:space="preserve">Tons of lime needed based on CCE </t>
  </si>
  <si>
    <t>High Magnesium Lime</t>
  </si>
  <si>
    <t>Fraction Passing Screen Mesh (from label)</t>
  </si>
  <si>
    <t>Screen mesh:</t>
  </si>
  <si>
    <t>The lime requirement should be that reported by the WVU soil testing laboratory and is reported as tons of CCE.</t>
  </si>
  <si>
    <t>TNV in CCE (from lime label)</t>
  </si>
  <si>
    <t>The TNV or CCE values and the portion of the lime passing specified screen mesh sizes can be found on the shipping label of the lime purchased. This label is required by WVDA.</t>
  </si>
  <si>
    <t>Enter name and values associated with limestone sources in the blue boxes. The spread sheet is protected so changes cannot be made in other cells unless the sheet is unprotected using the Tools menu.</t>
  </si>
  <si>
    <t>Lime cost/ton (delivered and spread on the field)</t>
  </si>
  <si>
    <t xml:space="preserve">Use equivalent lime costs delivered to the farm and spread on the field. </t>
  </si>
  <si>
    <t xml:space="preserve">The value of ground agricultural limestone is based on total neutralizing value (TNV) expressed as calcium carbonate equivalence (CCE) and effective neutralizing value (EVN) due to fineness of the lime.      </t>
  </si>
  <si>
    <t>Value of Agricultural Limestone</t>
  </si>
  <si>
    <t>Programs and activities offered by the West Virginia University Extension Service are available to all persons without regard to race, color, sex, disability, religion, age, veteran status, political beliefs, sexual orientation, national origin, and marital or family status. Issued in furtherance of Cooperative Extension work, Acts of May 8 and June 30 , 1914, in cooperation with the U.S. Department of Agriculture. Director, Cooperative Extension Service, West Virginia University.</t>
  </si>
  <si>
    <t>Lime Description</t>
  </si>
  <si>
    <t>Lime Requirement tons/acre CCE (from soil test)</t>
  </si>
  <si>
    <t>Limestone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</si>
</sst>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
  </numFmts>
  <fonts count="10" x14ac:knownFonts="1">
    <font>
      <sz val="10"/>
      <name val="Arial"/>
    </font>
    <font>
      <sz val="10"/>
      <name val="Arial"/>
      <family val="2"/>
    </font>
    <font>
      <sz val="12"/>
      <name val="Arial"/>
      <family val="2"/>
    </font>
    <font>
      <b/>
      <sz val="12"/>
      <name val="Arial"/>
      <family val="2"/>
    </font>
    <font>
      <b/>
      <sz val="8"/>
      <color indexed="81"/>
      <name val="Tahoma"/>
      <family val="2"/>
    </font>
    <font>
      <sz val="10"/>
      <name val="Arial"/>
      <family val="2"/>
    </font>
    <font>
      <sz val="16"/>
      <name val="Arial"/>
      <family val="2"/>
    </font>
    <font>
      <b/>
      <sz val="9"/>
      <color indexed="81"/>
      <name val="Tahoma"/>
      <family val="2"/>
    </font>
    <font>
      <sz val="8"/>
      <name val="Arial"/>
      <family val="2"/>
    </font>
    <font>
      <b/>
      <sz val="16"/>
      <name val="Arial"/>
      <family val="2"/>
    </font>
  </fonts>
  <fills count="3">
    <fill>
      <patternFill patternType="none"/>
    </fill>
    <fill>
      <patternFill patternType="gray125"/>
    </fill>
    <fill>
      <patternFill patternType="solid">
        <fgColor indexed="41"/>
        <bgColor indexed="64"/>
      </patternFill>
    </fill>
  </fills>
  <borders count="1">
    <border>
      <left/>
      <right/>
      <top/>
      <bottom/>
      <diagonal/>
    </border>
  </borders>
  <cellStyleXfs count="2">
    <xf numFmtId="0" fontId="0" fillId="0" borderId="0"/>
    <xf numFmtId="0" fontId="5" fillId="0" borderId="0"/>
  </cellStyleXfs>
  <cellXfs count="20">
    <xf numFmtId="0" fontId="0" fillId="0" borderId="0" xfId="0"/>
    <xf numFmtId="0" fontId="2" fillId="0" borderId="0" xfId="0" applyFont="1" applyAlignment="1">
      <alignment vertical="center" wrapText="1"/>
    </xf>
    <xf numFmtId="2" fontId="2" fillId="0" borderId="0" xfId="0" applyNumberFormat="1" applyFont="1" applyAlignment="1">
      <alignment horizontal="center" vertical="center" wrapText="1"/>
    </xf>
    <xf numFmtId="164" fontId="2" fillId="0" borderId="0" xfId="0" applyNumberFormat="1" applyFont="1" applyAlignment="1">
      <alignment horizontal="center" vertical="center" wrapText="1"/>
    </xf>
    <xf numFmtId="2" fontId="2" fillId="2" borderId="0" xfId="0" applyNumberFormat="1" applyFont="1" applyFill="1" applyAlignment="1" applyProtection="1">
      <alignment horizontal="center" vertical="center" wrapText="1"/>
      <protection locked="0"/>
    </xf>
    <xf numFmtId="164" fontId="2" fillId="2" borderId="0" xfId="0" applyNumberFormat="1" applyFont="1" applyFill="1" applyAlignment="1" applyProtection="1">
      <alignment horizontal="center" vertical="center" wrapText="1"/>
      <protection locked="0"/>
    </xf>
    <xf numFmtId="0" fontId="2" fillId="2" borderId="0" xfId="0" applyFont="1" applyFill="1" applyAlignment="1" applyProtection="1">
      <alignment horizontal="center" vertical="center" wrapText="1"/>
      <protection locked="0"/>
    </xf>
    <xf numFmtId="165" fontId="2" fillId="2" borderId="0" xfId="0" applyNumberFormat="1" applyFont="1" applyFill="1" applyAlignment="1" applyProtection="1">
      <alignment horizontal="center" vertical="center" wrapText="1"/>
      <protection locked="0"/>
    </xf>
    <xf numFmtId="0" fontId="2" fillId="0" borderId="0" xfId="0" applyFont="1" applyAlignment="1">
      <alignment horizontal="right" vertical="center" wrapText="1"/>
    </xf>
    <xf numFmtId="0" fontId="0" fillId="0" borderId="0" xfId="0" applyAlignment="1"/>
    <xf numFmtId="0" fontId="8" fillId="0" borderId="0" xfId="1" applyFont="1" applyAlignment="1">
      <alignment horizontal="left" vertical="center" wrapText="1"/>
    </xf>
    <xf numFmtId="0" fontId="8" fillId="0" borderId="0" xfId="1" applyFont="1" applyBorder="1" applyAlignment="1">
      <alignment horizontal="left" vertical="center" wrapText="1"/>
    </xf>
    <xf numFmtId="0" fontId="0" fillId="0" borderId="0" xfId="0" applyAlignment="1">
      <alignment horizontal="left" vertical="center" wrapText="1"/>
    </xf>
    <xf numFmtId="0" fontId="5" fillId="0" borderId="0" xfId="0" applyFont="1" applyAlignment="1">
      <alignment horizontal="left" vertical="center" wrapText="1"/>
    </xf>
    <xf numFmtId="0" fontId="6" fillId="0" borderId="0" xfId="0" applyFont="1" applyAlignment="1">
      <alignment horizontal="center" vertical="center" wrapText="1"/>
    </xf>
    <xf numFmtId="0" fontId="1" fillId="0" borderId="0" xfId="0" applyFont="1" applyAlignment="1">
      <alignment horizontal="left"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9" fillId="0" borderId="0" xfId="0" applyFont="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6"/>
  <sheetViews>
    <sheetView tabSelected="1" view="pageLayout" topLeftCell="A9" zoomScale="115" zoomScaleNormal="100" zoomScalePageLayoutView="115" workbookViewId="0">
      <selection activeCell="B18" sqref="B18:D18"/>
    </sheetView>
  </sheetViews>
  <sheetFormatPr defaultRowHeight="12.75" x14ac:dyDescent="0.2"/>
  <cols>
    <col min="1" max="1" width="41.28515625" customWidth="1"/>
    <col min="2" max="2" width="24.42578125" customWidth="1"/>
    <col min="3" max="4" width="18.7109375" customWidth="1"/>
    <col min="5" max="5" width="13.5703125" customWidth="1"/>
  </cols>
  <sheetData>
    <row r="1" spans="1:5" ht="31.5" customHeight="1" x14ac:dyDescent="0.2">
      <c r="A1" s="19" t="s">
        <v>22</v>
      </c>
      <c r="B1" s="14"/>
      <c r="C1" s="14"/>
      <c r="D1" s="14"/>
    </row>
    <row r="2" spans="1:5" ht="32.25" customHeight="1" x14ac:dyDescent="0.2">
      <c r="A2" s="13" t="s">
        <v>21</v>
      </c>
      <c r="B2" s="12"/>
      <c r="C2" s="12"/>
      <c r="D2" s="12"/>
    </row>
    <row r="3" spans="1:5" ht="23.25" customHeight="1" x14ac:dyDescent="0.2">
      <c r="A3" s="15" t="s">
        <v>18</v>
      </c>
      <c r="B3" s="12"/>
      <c r="C3" s="12"/>
      <c r="D3" s="12"/>
      <c r="E3" s="9"/>
    </row>
    <row r="4" spans="1:5" ht="19.5" customHeight="1" x14ac:dyDescent="0.2">
      <c r="A4" s="15" t="s">
        <v>20</v>
      </c>
      <c r="B4" s="12"/>
      <c r="C4" s="12"/>
      <c r="D4" s="12"/>
      <c r="E4" s="9"/>
    </row>
    <row r="5" spans="1:5" ht="24.75" customHeight="1" x14ac:dyDescent="0.2">
      <c r="A5" s="15" t="s">
        <v>17</v>
      </c>
      <c r="B5" s="12"/>
      <c r="C5" s="12"/>
      <c r="D5" s="12"/>
      <c r="E5" s="9"/>
    </row>
    <row r="6" spans="1:5" ht="18" customHeight="1" x14ac:dyDescent="0.2">
      <c r="A6" s="15" t="s">
        <v>15</v>
      </c>
      <c r="B6" s="12"/>
      <c r="C6" s="12"/>
      <c r="D6" s="12"/>
      <c r="E6" s="9"/>
    </row>
    <row r="7" spans="1:5" ht="24.6" customHeight="1" x14ac:dyDescent="0.2">
      <c r="A7" s="1"/>
      <c r="B7" s="16" t="s">
        <v>26</v>
      </c>
      <c r="C7" s="16"/>
      <c r="D7" s="16"/>
      <c r="E7" s="9"/>
    </row>
    <row r="8" spans="1:5" ht="25.5" customHeight="1" x14ac:dyDescent="0.2">
      <c r="A8" s="1" t="s">
        <v>24</v>
      </c>
      <c r="B8" s="6" t="s">
        <v>12</v>
      </c>
      <c r="C8" s="6" t="s">
        <v>3</v>
      </c>
      <c r="D8" s="6" t="s">
        <v>4</v>
      </c>
    </row>
    <row r="9" spans="1:5" ht="30" x14ac:dyDescent="0.2">
      <c r="A9" s="1" t="s">
        <v>19</v>
      </c>
      <c r="B9" s="5">
        <v>42</v>
      </c>
      <c r="C9" s="5">
        <v>34</v>
      </c>
      <c r="D9" s="5">
        <v>26</v>
      </c>
    </row>
    <row r="10" spans="1:5" ht="45.95" customHeight="1" x14ac:dyDescent="0.2">
      <c r="A10" s="1" t="s">
        <v>16</v>
      </c>
      <c r="B10" s="6">
        <v>1.056</v>
      </c>
      <c r="C10" s="6">
        <v>0.98</v>
      </c>
      <c r="D10" s="4">
        <v>0.8</v>
      </c>
    </row>
    <row r="11" spans="1:5" ht="25.5" customHeight="1" x14ac:dyDescent="0.2">
      <c r="A11" s="1" t="s">
        <v>25</v>
      </c>
      <c r="B11" s="7">
        <v>2</v>
      </c>
      <c r="C11" s="7">
        <v>2</v>
      </c>
      <c r="D11" s="7">
        <v>2</v>
      </c>
    </row>
    <row r="12" spans="1:5" ht="26.45" customHeight="1" x14ac:dyDescent="0.2">
      <c r="A12" s="1" t="s">
        <v>11</v>
      </c>
      <c r="B12" s="2">
        <f>B11/B10</f>
        <v>1.8939393939393938</v>
      </c>
      <c r="C12" s="2">
        <f>C11/C10</f>
        <v>2.0408163265306123</v>
      </c>
      <c r="D12" s="2">
        <f>D11/D10</f>
        <v>2.5</v>
      </c>
    </row>
    <row r="13" spans="1:5" ht="15" x14ac:dyDescent="0.2">
      <c r="A13" s="1" t="s">
        <v>9</v>
      </c>
      <c r="B13" s="3">
        <f>B12*B9</f>
        <v>79.545454545454547</v>
      </c>
      <c r="C13" s="3">
        <f>C12*C9</f>
        <v>69.387755102040813</v>
      </c>
      <c r="D13" s="3">
        <f>D12*D9</f>
        <v>65</v>
      </c>
    </row>
    <row r="14" spans="1:5" ht="23.45" customHeight="1" x14ac:dyDescent="0.2">
      <c r="A14" s="8" t="s">
        <v>14</v>
      </c>
      <c r="B14" s="17" t="s">
        <v>13</v>
      </c>
      <c r="C14" s="17"/>
      <c r="D14" s="17"/>
    </row>
    <row r="15" spans="1:5" ht="15" x14ac:dyDescent="0.2">
      <c r="A15" s="1">
        <v>100</v>
      </c>
      <c r="B15" s="4">
        <v>0.75</v>
      </c>
      <c r="C15" s="4">
        <v>0.4</v>
      </c>
      <c r="D15" s="4">
        <v>0.4</v>
      </c>
    </row>
    <row r="16" spans="1:5" ht="15" x14ac:dyDescent="0.2">
      <c r="A16" s="1">
        <v>60</v>
      </c>
      <c r="B16" s="4">
        <v>0.85</v>
      </c>
      <c r="C16" s="4">
        <v>0.6</v>
      </c>
      <c r="D16" s="4">
        <v>0.5</v>
      </c>
    </row>
    <row r="17" spans="1:5" ht="15" x14ac:dyDescent="0.2">
      <c r="A17" s="1">
        <v>20</v>
      </c>
      <c r="B17" s="4">
        <v>1</v>
      </c>
      <c r="C17" s="4">
        <v>0.95</v>
      </c>
      <c r="D17" s="4">
        <v>0.88</v>
      </c>
    </row>
    <row r="18" spans="1:5" ht="15" x14ac:dyDescent="0.2">
      <c r="A18" s="1" t="s">
        <v>7</v>
      </c>
      <c r="B18" s="17" t="s">
        <v>2</v>
      </c>
      <c r="C18" s="18"/>
      <c r="D18" s="18"/>
    </row>
    <row r="19" spans="1:5" ht="23.45" customHeight="1" x14ac:dyDescent="0.2">
      <c r="A19" s="1" t="s">
        <v>5</v>
      </c>
      <c r="B19" s="2">
        <f>B16*1</f>
        <v>0.85</v>
      </c>
      <c r="C19" s="2">
        <f>C16*1</f>
        <v>0.6</v>
      </c>
      <c r="D19" s="2">
        <f>D16*1</f>
        <v>0.5</v>
      </c>
    </row>
    <row r="20" spans="1:5" ht="15" x14ac:dyDescent="0.2">
      <c r="A20" s="1" t="s">
        <v>6</v>
      </c>
      <c r="B20" s="2">
        <f>(B17-B16)*0.5</f>
        <v>7.5000000000000011E-2</v>
      </c>
      <c r="C20" s="2">
        <f>(C17-C16)*0.5</f>
        <v>0.17499999999999999</v>
      </c>
      <c r="D20" s="2">
        <f>(D17-D16)*0.5</f>
        <v>0.19</v>
      </c>
    </row>
    <row r="21" spans="1:5" ht="15" x14ac:dyDescent="0.2">
      <c r="A21" s="1" t="s">
        <v>10</v>
      </c>
      <c r="B21" s="2">
        <f>SUM(B19:B20)</f>
        <v>0.92500000000000004</v>
      </c>
      <c r="C21" s="2">
        <f>SUM(C19:C20)</f>
        <v>0.77499999999999991</v>
      </c>
      <c r="D21" s="2">
        <f>SUM(D19:D20)</f>
        <v>0.69</v>
      </c>
    </row>
    <row r="22" spans="1:5" ht="15" x14ac:dyDescent="0.2">
      <c r="A22" s="1" t="s">
        <v>0</v>
      </c>
      <c r="B22" s="2">
        <f>B10*B21</f>
        <v>0.97680000000000011</v>
      </c>
      <c r="C22" s="2">
        <f>C10*C21</f>
        <v>0.75949999999999995</v>
      </c>
      <c r="D22" s="2">
        <f>D10*D21</f>
        <v>0.55199999999999994</v>
      </c>
    </row>
    <row r="23" spans="1:5" ht="15" x14ac:dyDescent="0.2">
      <c r="A23" s="1" t="s">
        <v>1</v>
      </c>
      <c r="B23" s="2">
        <f>B11/B22</f>
        <v>2.0475020475020473</v>
      </c>
      <c r="C23" s="2">
        <f>C11/C22</f>
        <v>2.6333113890717579</v>
      </c>
      <c r="D23" s="2">
        <f>D11/D22</f>
        <v>3.623188405797102</v>
      </c>
    </row>
    <row r="24" spans="1:5" ht="24.6" customHeight="1" x14ac:dyDescent="0.2">
      <c r="A24" s="1" t="s">
        <v>8</v>
      </c>
      <c r="B24" s="3">
        <f>B23*B9</f>
        <v>85.995085995085986</v>
      </c>
      <c r="C24" s="3">
        <f>C23*C9</f>
        <v>89.532587228439766</v>
      </c>
      <c r="D24" s="3">
        <f>D23*D9</f>
        <v>94.202898550724655</v>
      </c>
    </row>
    <row r="25" spans="1:5" ht="55.5" customHeight="1" x14ac:dyDescent="0.2">
      <c r="A25" s="11" t="s">
        <v>23</v>
      </c>
      <c r="B25" s="12"/>
      <c r="C25" s="12"/>
      <c r="D25" s="12"/>
    </row>
    <row r="26" spans="1:5" ht="59.1" customHeight="1" x14ac:dyDescent="0.2">
      <c r="E26" s="10"/>
    </row>
  </sheetData>
  <mergeCells count="10">
    <mergeCell ref="A25:D25"/>
    <mergeCell ref="A2:D2"/>
    <mergeCell ref="A1:D1"/>
    <mergeCell ref="A3:D3"/>
    <mergeCell ref="A4:D4"/>
    <mergeCell ref="A5:D5"/>
    <mergeCell ref="A6:D6"/>
    <mergeCell ref="B7:D7"/>
    <mergeCell ref="B14:D14"/>
    <mergeCell ref="B18:D18"/>
  </mergeCells>
  <phoneticPr fontId="0" type="noConversion"/>
  <pageMargins left="0.25" right="0.25" top="1.1770833333333333" bottom="0.75" header="0.3" footer="0.3"/>
  <pageSetup fitToWidth="0" orientation="portrait" r:id="rId1"/>
  <headerFooter alignWithMargins="0">
    <oddHeader>&amp;L&amp;G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Ag Limestone Value Calculator</vt:lpstr>
      <vt:lpstr>'Ag Limestone Value Calculator'!Print_Area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Ag Limestone Calculator</dc:title>
  <dc:creator>Davis CAFCS</dc:creator>
  <cp:lastModifiedBy>Wesley Nugent </cp:lastModifiedBy>
  <cp:lastPrinted>2014-05-19T15:33:49Z</cp:lastPrinted>
  <dcterms:created xsi:type="dcterms:W3CDTF">2005-10-25T21:18:19Z</dcterms:created>
  <dcterms:modified xsi:type="dcterms:W3CDTF">2020-01-29T22:23:56Z</dcterms:modified>
</cp:coreProperties>
</file>